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/>
  <mc:AlternateContent xmlns:mc="http://schemas.openxmlformats.org/markup-compatibility/2006">
    <mc:Choice Requires="x15">
      <x15ac:absPath xmlns:x15ac="http://schemas.microsoft.com/office/spreadsheetml/2010/11/ac" url="E:\CUARENTENA\Coolegas\Asamblea General Ordinaria - marzo 2026\"/>
    </mc:Choice>
  </mc:AlternateContent>
  <xr:revisionPtr revIDLastSave="0" documentId="8_{D6357C25-24C6-463D-AC46-AC271E6902D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SF DIC" sheetId="1" r:id="rId1"/>
    <sheet name="ERI DIC" sheetId="2" r:id="rId2"/>
  </sheets>
  <definedNames>
    <definedName name="_xlnm.Print_Area" localSheetId="1">'ERI DIC'!$A$1:$M$30</definedName>
    <definedName name="_xlnm.Print_Area" localSheetId="0">'ESF DIC'!$A$1:$M$48</definedName>
  </definedNames>
  <calcPr calcId="191029"/>
</workbook>
</file>

<file path=xl/calcChain.xml><?xml version="1.0" encoding="utf-8"?>
<calcChain xmlns="http://schemas.openxmlformats.org/spreadsheetml/2006/main">
  <c r="L22" i="1" l="1"/>
  <c r="M6" i="2"/>
  <c r="M29" i="1"/>
  <c r="M28" i="1"/>
  <c r="M20" i="1"/>
  <c r="M11" i="1"/>
  <c r="M10" i="1"/>
  <c r="M9" i="1"/>
  <c r="J31" i="1"/>
  <c r="I12" i="2"/>
  <c r="H12" i="2"/>
  <c r="K12" i="1"/>
  <c r="J12" i="1"/>
  <c r="K31" i="1"/>
  <c r="K23" i="1"/>
  <c r="K25" i="1" s="1"/>
  <c r="M8" i="2"/>
  <c r="M9" i="2"/>
  <c r="M10" i="2"/>
  <c r="M23" i="1" l="1"/>
  <c r="M25" i="1" s="1"/>
  <c r="M12" i="1"/>
  <c r="M12" i="2"/>
  <c r="J23" i="1"/>
  <c r="J25" i="1" s="1"/>
  <c r="J33" i="1" s="1"/>
  <c r="J14" i="1"/>
  <c r="K14" i="1"/>
  <c r="K16" i="2"/>
  <c r="L12" i="2"/>
  <c r="L16" i="2" s="1"/>
  <c r="J12" i="2"/>
  <c r="J16" i="2"/>
  <c r="M14" i="1" l="1"/>
  <c r="L34" i="1" l="1"/>
  <c r="M30" i="1" l="1"/>
  <c r="M31" i="1"/>
  <c r="L33" i="1" l="1"/>
  <c r="M33" i="1"/>
</calcChain>
</file>

<file path=xl/sharedStrings.xml><?xml version="1.0" encoding="utf-8"?>
<sst xmlns="http://schemas.openxmlformats.org/spreadsheetml/2006/main" count="93" uniqueCount="62">
  <si>
    <t>COLEGIO DE ABOGADOS DE DERECHO COOPERATIVO Y SOLIDARIO</t>
  </si>
  <si>
    <t xml:space="preserve">Expresado en Pesos - (Periódo Intermedio) </t>
  </si>
  <si>
    <t/>
  </si>
  <si>
    <t xml:space="preserve">ACTIVO </t>
  </si>
  <si>
    <t xml:space="preserve">  </t>
  </si>
  <si>
    <t xml:space="preserve">     ACTIVO CORRIENTE </t>
  </si>
  <si>
    <t xml:space="preserve">     Efectivo y equivalentes al efectivo </t>
  </si>
  <si>
    <t xml:space="preserve">     Otros Activos No Financieros </t>
  </si>
  <si>
    <t xml:space="preserve">     Cuentas comerciales por cobrar y otras cuentas por cobrar </t>
  </si>
  <si>
    <t xml:space="preserve">     TOTAL ACTIVO CORRIENTE </t>
  </si>
  <si>
    <t xml:space="preserve">TOTAL ACTIVO </t>
  </si>
  <si>
    <t xml:space="preserve">PASIVO </t>
  </si>
  <si>
    <t xml:space="preserve">     PASIVO CORRIENTE </t>
  </si>
  <si>
    <t xml:space="preserve">     Otros Pasivos No Financieros </t>
  </si>
  <si>
    <t xml:space="preserve">     Cuentas Comerciales Por Pagar y Otras Cuentas Por Pagar </t>
  </si>
  <si>
    <t xml:space="preserve">     Ingresos Diferidos y Acumulaciones (o Devengos) </t>
  </si>
  <si>
    <t xml:space="preserve">     TOTAL PASIVO CORRIENTE </t>
  </si>
  <si>
    <t xml:space="preserve">TOTAL PASIVO </t>
  </si>
  <si>
    <t xml:space="preserve">PATRIMONIO </t>
  </si>
  <si>
    <t xml:space="preserve">     Capital Emitido </t>
  </si>
  <si>
    <t xml:space="preserve">     Excedentes y/o Perdidas Acumulados </t>
  </si>
  <si>
    <t xml:space="preserve">     Excedentes / Pérdidas ejercicio </t>
  </si>
  <si>
    <t xml:space="preserve">TOTAL PATRIMONIO </t>
  </si>
  <si>
    <t xml:space="preserve">TOTAL PASIVO Y PATRIMONIO </t>
  </si>
  <si>
    <t>NOTAS AL ESTADO FINANCIERO</t>
  </si>
  <si>
    <t xml:space="preserve">-Otros gastos </t>
  </si>
  <si>
    <t xml:space="preserve">-Gastos de administracion </t>
  </si>
  <si>
    <t xml:space="preserve">Otros Ingresos </t>
  </si>
  <si>
    <t xml:space="preserve">Excedente bruto </t>
  </si>
  <si>
    <t xml:space="preserve">Ingreso por venta de bienes y servicios  </t>
  </si>
  <si>
    <t>NOTAS</t>
  </si>
  <si>
    <t>Renta</t>
  </si>
  <si>
    <t xml:space="preserve">     Impuestos por pagar</t>
  </si>
  <si>
    <t xml:space="preserve">Resultado del Ejercicio </t>
  </si>
  <si>
    <t>0</t>
  </si>
  <si>
    <t>Este informe se elaboró el 15 de Noviembre del año 2023, 2:05 PM</t>
  </si>
  <si>
    <t>OCT/2022 A OCT/2022</t>
  </si>
  <si>
    <t>MARIA EUGENIA PEREZ ZEA</t>
  </si>
  <si>
    <t>variacion%</t>
  </si>
  <si>
    <t>VARIACION %</t>
  </si>
  <si>
    <t>ENERO          2024</t>
  </si>
  <si>
    <t>CONTADOR</t>
  </si>
  <si>
    <t>(Nit: 900.705.630-1)</t>
  </si>
  <si>
    <t>Representante Legal</t>
  </si>
  <si>
    <t>EDGAR ARTURO SERRANO RODRIGUEZ</t>
  </si>
  <si>
    <t xml:space="preserve">   a gastos bancarios</t>
  </si>
  <si>
    <t>Estado de resultados integral del 1 a 31 de diciembre de 2025</t>
  </si>
  <si>
    <t>DICIEMBRE/2025</t>
  </si>
  <si>
    <t>DICIEMBRE/2024</t>
  </si>
  <si>
    <t>Estado de la situación financiera del 1 a 31 de diciembre de 2025</t>
  </si>
  <si>
    <t>DICIEMBRE 2025</t>
  </si>
  <si>
    <t>DICIEMBRE 2024</t>
  </si>
  <si>
    <t>2. Otros activos no tuvieron variacion significativa que reportar.</t>
  </si>
  <si>
    <t>1. Facturación Cuota de Sostenimiento y provisiones de apoyo e inscripcion presenta un aumento del 19%</t>
  </si>
  <si>
    <t>2. Otros ingresos por rendimientos de la cuenta bancaria, disminuyeron en un 24%</t>
  </si>
  <si>
    <t>del fondo de caja menor y el saldo en libros de Bancoomeva</t>
  </si>
  <si>
    <t>inmediatamente anterior</t>
  </si>
  <si>
    <r>
      <t xml:space="preserve">1. Efectivo y equivalentes al efectivo presenta una disminucion del 12% respecto al año anterior, </t>
    </r>
    <r>
      <rPr>
        <sz val="10"/>
        <color theme="1"/>
        <rFont val="Arial"/>
        <family val="2"/>
      </rPr>
      <t xml:space="preserve">el saldo de este rubro se compone </t>
    </r>
  </si>
  <si>
    <t>3. Las cuentas por cobrar presentan un aumento del 87% debido a Facturacion efectuada en el mes de octubre alrededor de $40 millones y las cuotas y afiliación durante el periódo y por provisión de cuota de sostenimiento.</t>
  </si>
  <si>
    <t xml:space="preserve">4. Las Cuentas Comerciales Por Pagar y Otras Cuentas Por Pagar presentan una disminucion del 28% con respecto al año </t>
  </si>
  <si>
    <t xml:space="preserve">4. Otros gastos aumentaron en un 47% respecto de mismo mes del año anterior correpondiente </t>
  </si>
  <si>
    <t>3. Gastos de administracion aumentaron un 14% por apoyo a JOC, gastos legales y de transporte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</si>
</sst>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-* #,##0_-;\-* #,##0_-;_-* &quot;-&quot;??_-;_-@_-"/>
  </numFmts>
  <fonts count="3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b/>
      <i/>
      <sz val="14"/>
      <color rgb="FF000080"/>
      <name val="Lucida Sans"/>
      <family val="2"/>
    </font>
    <font>
      <sz val="10"/>
      <color rgb="FF000080"/>
      <name val="Lucida Sans"/>
      <family val="2"/>
    </font>
    <font>
      <sz val="10"/>
      <color rgb="FF000000"/>
      <name val="Times New Roman"/>
      <family val="1"/>
    </font>
    <font>
      <b/>
      <sz val="8"/>
      <color rgb="FF000000"/>
      <name val="Times New Roman"/>
      <family val="1"/>
    </font>
    <font>
      <sz val="10"/>
      <color rgb="FF000000"/>
      <name val="Arial"/>
      <family val="2"/>
    </font>
    <font>
      <b/>
      <sz val="10"/>
      <color rgb="FF000000"/>
      <name val="Times New Roman"/>
      <family val="1"/>
    </font>
    <font>
      <sz val="8"/>
      <color rgb="FF000000"/>
      <name val="Times New Roman"/>
      <family val="1"/>
    </font>
    <font>
      <b/>
      <sz val="11"/>
      <color rgb="FF3F3F3F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3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i/>
      <sz val="14"/>
      <name val="Arial"/>
      <family val="2"/>
    </font>
    <font>
      <sz val="1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b/>
      <i/>
      <sz val="11"/>
      <name val="Arial"/>
      <family val="2"/>
    </font>
    <font>
      <b/>
      <sz val="11"/>
      <color rgb="FF000000"/>
      <name val="Arial"/>
      <family val="2"/>
    </font>
    <font>
      <sz val="11"/>
      <color rgb="FF000000"/>
      <name val="Arial"/>
      <family val="2"/>
    </font>
    <font>
      <b/>
      <sz val="11"/>
      <color theme="1"/>
      <name val="Arial"/>
      <family val="2"/>
    </font>
    <font>
      <sz val="10"/>
      <color theme="1"/>
      <name val="Arial"/>
      <family val="2"/>
    </font>
  </fonts>
  <fills count="36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C6EF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C99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C0C0C0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thick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thin">
        <color indexed="64"/>
      </bottom>
      <diagonal/>
    </border>
  </borders>
  <cellStyleXfs count="55">
    <xf numFmtId="0" fontId="0" fillId="0" borderId="0"/>
    <xf numFmtId="0" fontId="1" fillId="2" borderId="0" applyNumberFormat="0" applyBorder="0" applyAlignment="0" applyProtection="0"/>
    <xf numFmtId="0" fontId="1" fillId="3" borderId="0" applyNumberFormat="0" applyBorder="0" applyAlignment="0" applyProtection="0"/>
    <xf numFmtId="0" fontId="1" fillId="4" borderId="0" applyNumberFormat="0" applyBorder="0" applyAlignment="0" applyProtection="0"/>
    <xf numFmtId="0" fontId="1" fillId="5" borderId="0" applyNumberFormat="0" applyBorder="0" applyAlignment="0" applyProtection="0"/>
    <xf numFmtId="0" fontId="1" fillId="6" borderId="0" applyNumberFormat="0" applyBorder="0" applyAlignment="0" applyProtection="0"/>
    <xf numFmtId="0" fontId="1" fillId="7" borderId="0" applyNumberFormat="0" applyBorder="0" applyAlignment="0" applyProtection="0"/>
    <xf numFmtId="0" fontId="1" fillId="8" borderId="0" applyNumberFormat="0" applyBorder="0" applyAlignment="0" applyProtection="0"/>
    <xf numFmtId="0" fontId="1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2" fillId="14" borderId="0" applyNumberFormat="0" applyBorder="0" applyAlignment="0" applyProtection="0"/>
    <xf numFmtId="0" fontId="2" fillId="15" borderId="0" applyNumberFormat="0" applyBorder="0" applyAlignment="0" applyProtection="0"/>
    <xf numFmtId="0" fontId="2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2" fillId="19" borderId="0" applyNumberFormat="0" applyBorder="0" applyAlignment="0" applyProtection="0"/>
    <xf numFmtId="0" fontId="3" fillId="20" borderId="0" applyNumberFormat="0" applyBorder="0" applyAlignment="0" applyProtection="0"/>
    <xf numFmtId="0" fontId="4" fillId="21" borderId="2" applyNumberFormat="0" applyAlignment="0" applyProtection="0"/>
    <xf numFmtId="0" fontId="5" fillId="22" borderId="3" applyNumberFormat="0" applyAlignment="0" applyProtection="0"/>
    <xf numFmtId="0" fontId="6" fillId="0" borderId="4" applyNumberFormat="0" applyFill="0" applyAlignment="0" applyProtection="0"/>
    <xf numFmtId="0" fontId="7" fillId="0" borderId="5" applyNumberFormat="0" applyFill="0" applyAlignment="0" applyProtection="0"/>
    <xf numFmtId="0" fontId="8" fillId="0" borderId="0" applyNumberFormat="0" applyFill="0" applyBorder="0" applyAlignment="0" applyProtection="0"/>
    <xf numFmtId="0" fontId="2" fillId="23" borderId="0" applyNumberFormat="0" applyBorder="0" applyAlignment="0" applyProtection="0"/>
    <xf numFmtId="0" fontId="2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2" fillId="27" borderId="0" applyNumberFormat="0" applyBorder="0" applyAlignment="0" applyProtection="0"/>
    <xf numFmtId="0" fontId="2" fillId="28" borderId="0" applyNumberFormat="0" applyBorder="0" applyAlignment="0" applyProtection="0"/>
    <xf numFmtId="0" fontId="9" fillId="29" borderId="2" applyNumberFormat="0" applyAlignment="0" applyProtection="0"/>
    <xf numFmtId="0" fontId="10" fillId="30" borderId="0" applyNumberFormat="0" applyBorder="0" applyAlignment="0" applyProtection="0"/>
    <xf numFmtId="43" fontId="1" fillId="0" borderId="0" applyFont="0" applyFill="0" applyBorder="0" applyAlignment="0" applyProtection="0"/>
    <xf numFmtId="0" fontId="11" fillId="31" borderId="0" applyNumberFormat="0" applyBorder="0" applyAlignment="0" applyProtection="0"/>
    <xf numFmtId="0" fontId="1" fillId="32" borderId="6" applyNumberFormat="0" applyFont="0" applyAlignment="0" applyProtection="0"/>
    <xf numFmtId="9" fontId="1" fillId="0" borderId="0" applyFont="0" applyFill="0" applyBorder="0" applyAlignment="0" applyProtection="0"/>
    <xf numFmtId="0" fontId="12" fillId="0" borderId="0">
      <alignment horizontal="center" vertical="top"/>
    </xf>
    <xf numFmtId="0" fontId="13" fillId="0" borderId="0">
      <alignment horizontal="left" vertical="top"/>
    </xf>
    <xf numFmtId="0" fontId="14" fillId="0" borderId="0">
      <alignment horizontal="center" vertical="top"/>
    </xf>
    <xf numFmtId="0" fontId="14" fillId="0" borderId="0">
      <alignment horizontal="right" vertical="top"/>
    </xf>
    <xf numFmtId="0" fontId="15" fillId="33" borderId="0">
      <alignment horizontal="center" vertical="top"/>
    </xf>
    <xf numFmtId="0" fontId="15" fillId="33" borderId="0">
      <alignment horizontal="right" vertical="top"/>
    </xf>
    <xf numFmtId="0" fontId="16" fillId="0" borderId="0">
      <alignment horizontal="left" vertical="top"/>
    </xf>
    <xf numFmtId="0" fontId="14" fillId="0" borderId="0">
      <alignment horizontal="right" vertical="top"/>
    </xf>
    <xf numFmtId="0" fontId="17" fillId="0" borderId="0">
      <alignment horizontal="right" vertical="top"/>
    </xf>
    <xf numFmtId="0" fontId="18" fillId="0" borderId="0">
      <alignment horizontal="center" vertical="top"/>
    </xf>
    <xf numFmtId="0" fontId="19" fillId="21" borderId="7" applyNumberFormat="0" applyAlignment="0" applyProtection="0"/>
    <xf numFmtId="0" fontId="20" fillId="0" borderId="0" applyNumberFormat="0" applyFill="0" applyBorder="0" applyAlignment="0" applyProtection="0"/>
    <xf numFmtId="0" fontId="21" fillId="0" borderId="0" applyNumberFormat="0" applyFill="0" applyBorder="0" applyAlignment="0" applyProtection="0"/>
    <xf numFmtId="0" fontId="22" fillId="0" borderId="0" applyNumberFormat="0" applyFill="0" applyBorder="0" applyAlignment="0" applyProtection="0"/>
    <xf numFmtId="0" fontId="23" fillId="0" borderId="8" applyNumberFormat="0" applyFill="0" applyAlignment="0" applyProtection="0"/>
    <xf numFmtId="0" fontId="8" fillId="0" borderId="9" applyNumberFormat="0" applyFill="0" applyAlignment="0" applyProtection="0"/>
    <xf numFmtId="0" fontId="24" fillId="0" borderId="10" applyNumberFormat="0" applyFill="0" applyAlignment="0" applyProtection="0"/>
    <xf numFmtId="43" fontId="1" fillId="0" borderId="0" applyFont="0" applyFill="0" applyBorder="0" applyAlignment="0" applyProtection="0"/>
  </cellStyleXfs>
  <cellXfs count="71">
    <xf numFmtId="0" fontId="0" fillId="0" borderId="0" xfId="0"/>
    <xf numFmtId="0" fontId="27" fillId="0" borderId="0" xfId="0" applyFont="1"/>
    <xf numFmtId="3" fontId="27" fillId="0" borderId="0" xfId="0" applyNumberFormat="1" applyFont="1"/>
    <xf numFmtId="0" fontId="29" fillId="35" borderId="0" xfId="0" applyFont="1" applyFill="1" applyAlignment="1">
      <alignment horizontal="center" vertical="center" wrapText="1"/>
    </xf>
    <xf numFmtId="0" fontId="27" fillId="34" borderId="0" xfId="0" applyFont="1" applyFill="1" applyAlignment="1">
      <alignment horizontal="left" vertical="top" wrapText="1"/>
    </xf>
    <xf numFmtId="0" fontId="29" fillId="34" borderId="0" xfId="0" applyFont="1" applyFill="1" applyAlignment="1">
      <alignment horizontal="right" vertical="top" wrapText="1"/>
    </xf>
    <xf numFmtId="3" fontId="27" fillId="34" borderId="0" xfId="0" applyNumberFormat="1" applyFont="1" applyFill="1" applyAlignment="1">
      <alignment horizontal="right" vertical="top" wrapText="1"/>
    </xf>
    <xf numFmtId="0" fontId="27" fillId="34" borderId="0" xfId="0" applyFont="1" applyFill="1" applyAlignment="1">
      <alignment horizontal="right" vertical="top" wrapText="1"/>
    </xf>
    <xf numFmtId="164" fontId="27" fillId="34" borderId="0" xfId="33" applyNumberFormat="1" applyFont="1" applyFill="1" applyAlignment="1">
      <alignment horizontal="right" vertical="top" wrapText="1"/>
    </xf>
    <xf numFmtId="0" fontId="29" fillId="34" borderId="0" xfId="0" applyFont="1" applyFill="1" applyAlignment="1">
      <alignment horizontal="left" vertical="top" wrapText="1"/>
    </xf>
    <xf numFmtId="3" fontId="29" fillId="34" borderId="0" xfId="0" applyNumberFormat="1" applyFont="1" applyFill="1" applyAlignment="1">
      <alignment horizontal="right" vertical="top" wrapText="1"/>
    </xf>
    <xf numFmtId="164" fontId="29" fillId="34" borderId="0" xfId="33" applyNumberFormat="1" applyFont="1" applyFill="1" applyAlignment="1">
      <alignment horizontal="right" vertical="top" wrapText="1"/>
    </xf>
    <xf numFmtId="0" fontId="30" fillId="34" borderId="0" xfId="0" applyFont="1" applyFill="1" applyAlignment="1">
      <alignment horizontal="right" vertical="top" wrapText="1"/>
    </xf>
    <xf numFmtId="0" fontId="27" fillId="35" borderId="0" xfId="0" applyFont="1" applyFill="1" applyAlignment="1">
      <alignment horizontal="left" vertical="center" wrapText="1"/>
    </xf>
    <xf numFmtId="0" fontId="29" fillId="33" borderId="0" xfId="0" applyFont="1" applyFill="1" applyAlignment="1">
      <alignment horizontal="center" vertical="center" wrapText="1"/>
    </xf>
    <xf numFmtId="0" fontId="27" fillId="0" borderId="11" xfId="0" applyFont="1" applyBorder="1"/>
    <xf numFmtId="0" fontId="29" fillId="34" borderId="0" xfId="0" applyFont="1" applyFill="1" applyAlignment="1">
      <alignment vertical="top" wrapText="1"/>
    </xf>
    <xf numFmtId="0" fontId="27" fillId="34" borderId="0" xfId="0" applyFont="1" applyFill="1" applyAlignment="1">
      <alignment vertical="top" wrapText="1"/>
    </xf>
    <xf numFmtId="0" fontId="28" fillId="0" borderId="0" xfId="0" applyFont="1"/>
    <xf numFmtId="0" fontId="28" fillId="0" borderId="0" xfId="0" applyFont="1" applyAlignment="1">
      <alignment wrapText="1"/>
    </xf>
    <xf numFmtId="17" fontId="29" fillId="33" borderId="0" xfId="0" quotePrefix="1" applyNumberFormat="1" applyFont="1" applyFill="1" applyAlignment="1">
      <alignment horizontal="center" vertical="center" wrapText="1"/>
    </xf>
    <xf numFmtId="0" fontId="29" fillId="33" borderId="0" xfId="0" quotePrefix="1" applyFont="1" applyFill="1" applyAlignment="1">
      <alignment horizontal="center" vertical="center" wrapText="1"/>
    </xf>
    <xf numFmtId="3" fontId="28" fillId="0" borderId="0" xfId="0" applyNumberFormat="1" applyFont="1"/>
    <xf numFmtId="9" fontId="27" fillId="0" borderId="0" xfId="36" applyFont="1" applyAlignment="1">
      <alignment horizontal="center"/>
    </xf>
    <xf numFmtId="9" fontId="27" fillId="0" borderId="0" xfId="0" applyNumberFormat="1" applyFont="1" applyAlignment="1">
      <alignment horizontal="center"/>
    </xf>
    <xf numFmtId="0" fontId="32" fillId="0" borderId="0" xfId="42" quotePrefix="1" applyFont="1" applyFill="1" applyAlignment="1">
      <alignment vertical="center" wrapText="1"/>
    </xf>
    <xf numFmtId="49" fontId="32" fillId="0" borderId="0" xfId="42" quotePrefix="1" applyNumberFormat="1" applyFont="1" applyFill="1" applyAlignment="1">
      <alignment horizontal="center" vertical="center" wrapText="1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vertical="top" wrapText="1"/>
    </xf>
    <xf numFmtId="9" fontId="28" fillId="0" borderId="0" xfId="36" applyFont="1" applyFill="1" applyAlignment="1">
      <alignment wrapText="1"/>
    </xf>
    <xf numFmtId="0" fontId="34" fillId="0" borderId="0" xfId="0" applyFont="1" applyAlignment="1">
      <alignment horizontal="center" vertical="top" wrapText="1"/>
    </xf>
    <xf numFmtId="3" fontId="33" fillId="0" borderId="0" xfId="44" quotePrefix="1" applyNumberFormat="1" applyFont="1" applyAlignment="1">
      <alignment horizontal="right" vertical="top" wrapText="1"/>
    </xf>
    <xf numFmtId="9" fontId="28" fillId="0" borderId="0" xfId="36" applyFont="1" applyFill="1"/>
    <xf numFmtId="9" fontId="33" fillId="0" borderId="0" xfId="36" quotePrefix="1" applyFont="1" applyFill="1" applyAlignment="1">
      <alignment horizontal="center" vertical="top" wrapText="1"/>
    </xf>
    <xf numFmtId="3" fontId="32" fillId="0" borderId="0" xfId="45" quotePrefix="1" applyNumberFormat="1" applyFont="1" applyAlignment="1">
      <alignment horizontal="right" vertical="top" wrapText="1"/>
    </xf>
    <xf numFmtId="9" fontId="32" fillId="0" borderId="0" xfId="36" quotePrefix="1" applyFont="1" applyFill="1" applyAlignment="1">
      <alignment horizontal="center" vertical="top" wrapText="1"/>
    </xf>
    <xf numFmtId="9" fontId="28" fillId="0" borderId="0" xfId="36" applyFont="1" applyFill="1" applyAlignment="1">
      <alignment horizontal="center" wrapText="1"/>
    </xf>
    <xf numFmtId="0" fontId="34" fillId="0" borderId="0" xfId="0" applyFont="1" applyAlignment="1">
      <alignment vertical="top" wrapText="1"/>
    </xf>
    <xf numFmtId="43" fontId="28" fillId="0" borderId="0" xfId="33" applyFont="1" applyFill="1"/>
    <xf numFmtId="0" fontId="34" fillId="0" borderId="0" xfId="0" applyFont="1" applyAlignment="1">
      <alignment wrapText="1"/>
    </xf>
    <xf numFmtId="9" fontId="34" fillId="0" borderId="0" xfId="36" applyFont="1" applyFill="1" applyAlignment="1">
      <alignment horizontal="center" wrapText="1"/>
    </xf>
    <xf numFmtId="0" fontId="32" fillId="0" borderId="0" xfId="43" quotePrefix="1" applyFont="1" applyAlignment="1">
      <alignment vertical="top" wrapText="1"/>
    </xf>
    <xf numFmtId="3" fontId="34" fillId="0" borderId="0" xfId="0" applyNumberFormat="1" applyFont="1" applyAlignment="1">
      <alignment vertical="top" wrapText="1"/>
    </xf>
    <xf numFmtId="0" fontId="33" fillId="0" borderId="0" xfId="40" quotePrefix="1" applyFont="1" applyAlignment="1">
      <alignment horizontal="right" vertical="top" wrapText="1"/>
    </xf>
    <xf numFmtId="3" fontId="28" fillId="0" borderId="0" xfId="0" applyNumberFormat="1" applyFont="1" applyAlignment="1">
      <alignment vertical="top" wrapText="1"/>
    </xf>
    <xf numFmtId="0" fontId="28" fillId="0" borderId="11" xfId="0" applyFont="1" applyBorder="1" applyAlignment="1">
      <alignment wrapText="1"/>
    </xf>
    <xf numFmtId="0" fontId="33" fillId="0" borderId="11" xfId="40" quotePrefix="1" applyFont="1" applyBorder="1" applyAlignment="1">
      <alignment horizontal="right" vertical="top" wrapText="1"/>
    </xf>
    <xf numFmtId="0" fontId="28" fillId="0" borderId="11" xfId="0" applyFont="1" applyBorder="1" applyAlignment="1">
      <alignment vertical="top" wrapText="1"/>
    </xf>
    <xf numFmtId="0" fontId="33" fillId="0" borderId="0" xfId="46" quotePrefix="1" applyFont="1" applyAlignment="1">
      <alignment horizontal="center" vertical="top" wrapText="1"/>
    </xf>
    <xf numFmtId="164" fontId="29" fillId="0" borderId="0" xfId="0" applyNumberFormat="1" applyFont="1" applyAlignment="1">
      <alignment horizontal="right" vertical="top" wrapText="1"/>
    </xf>
    <xf numFmtId="0" fontId="27" fillId="0" borderId="0" xfId="38" quotePrefix="1" applyFont="1" applyAlignment="1">
      <alignment horizontal="center" vertical="top" wrapText="1"/>
    </xf>
    <xf numFmtId="0" fontId="31" fillId="0" borderId="0" xfId="37" quotePrefix="1" applyFont="1" applyAlignment="1">
      <alignment horizontal="center" vertical="top" wrapText="1"/>
    </xf>
    <xf numFmtId="0" fontId="32" fillId="0" borderId="0" xfId="43" quotePrefix="1" applyFont="1" applyAlignment="1">
      <alignment horizontal="left" vertical="top" wrapText="1"/>
    </xf>
    <xf numFmtId="0" fontId="32" fillId="0" borderId="0" xfId="41" quotePrefix="1" applyFont="1" applyFill="1" applyAlignment="1">
      <alignment horizontal="center" vertical="center" wrapText="1"/>
    </xf>
    <xf numFmtId="0" fontId="33" fillId="0" borderId="0" xfId="43" quotePrefix="1" applyFont="1" applyAlignment="1">
      <alignment horizontal="left" vertical="top" wrapText="1"/>
    </xf>
    <xf numFmtId="0" fontId="28" fillId="0" borderId="0" xfId="0" applyFont="1" applyAlignment="1">
      <alignment horizontal="left" wrapText="1"/>
    </xf>
    <xf numFmtId="0" fontId="32" fillId="0" borderId="1" xfId="39" quotePrefix="1" applyFont="1" applyBorder="1" applyAlignment="1">
      <alignment horizontal="center" vertical="top" wrapText="1"/>
    </xf>
    <xf numFmtId="0" fontId="33" fillId="0" borderId="0" xfId="46" quotePrefix="1" applyFont="1" applyAlignment="1">
      <alignment horizontal="center" vertical="top" wrapText="1"/>
    </xf>
    <xf numFmtId="0" fontId="32" fillId="0" borderId="0" xfId="39" quotePrefix="1" applyFont="1" applyAlignment="1">
      <alignment horizontal="center" vertical="top" wrapText="1"/>
    </xf>
    <xf numFmtId="0" fontId="29" fillId="34" borderId="0" xfId="0" applyFont="1" applyFill="1" applyAlignment="1">
      <alignment horizontal="center" vertical="top" wrapText="1"/>
    </xf>
    <xf numFmtId="0" fontId="27" fillId="34" borderId="0" xfId="0" applyFont="1" applyFill="1" applyAlignment="1">
      <alignment horizontal="center" vertical="top" wrapText="1"/>
    </xf>
    <xf numFmtId="0" fontId="27" fillId="34" borderId="0" xfId="0" applyFont="1" applyFill="1" applyAlignment="1">
      <alignment horizontal="left" vertical="top" wrapText="1"/>
    </xf>
    <xf numFmtId="0" fontId="26" fillId="34" borderId="0" xfId="0" applyFont="1" applyFill="1" applyAlignment="1">
      <alignment horizontal="center" vertical="top" wrapText="1"/>
    </xf>
    <xf numFmtId="164" fontId="27" fillId="34" borderId="0" xfId="33" applyNumberFormat="1" applyFont="1" applyFill="1" applyAlignment="1">
      <alignment horizontal="right" vertical="top" wrapText="1"/>
    </xf>
    <xf numFmtId="0" fontId="29" fillId="35" borderId="0" xfId="0" applyFont="1" applyFill="1" applyAlignment="1">
      <alignment horizontal="center" vertical="center" wrapText="1"/>
    </xf>
    <xf numFmtId="0" fontId="29" fillId="35" borderId="0" xfId="0" quotePrefix="1" applyFont="1" applyFill="1" applyAlignment="1">
      <alignment horizontal="center" vertical="center" wrapText="1"/>
    </xf>
    <xf numFmtId="0" fontId="27" fillId="34" borderId="0" xfId="0" applyFont="1" applyFill="1" applyAlignment="1">
      <alignment horizontal="right" vertical="top" wrapText="1"/>
    </xf>
    <xf numFmtId="0" fontId="26" fillId="34" borderId="0" xfId="0" quotePrefix="1" applyFont="1" applyFill="1" applyAlignment="1">
      <alignment horizontal="center" vertical="top" wrapText="1"/>
    </xf>
    <xf numFmtId="0" fontId="25" fillId="34" borderId="0" xfId="0" applyFont="1" applyFill="1" applyAlignment="1">
      <alignment horizontal="center" vertical="top" wrapText="1"/>
    </xf>
    <xf numFmtId="0" fontId="29" fillId="34" borderId="0" xfId="0" applyFont="1" applyFill="1" applyAlignment="1">
      <alignment horizontal="right" vertical="top" wrapText="1"/>
    </xf>
    <xf numFmtId="0" fontId="29" fillId="34" borderId="0" xfId="0" applyFont="1" applyFill="1" applyAlignment="1">
      <alignment horizontal="left" vertical="top" wrapText="1"/>
    </xf>
  </cellXfs>
  <cellStyles count="55">
    <cellStyle name="20% - Énfasis1" xfId="1" builtinId="30" customBuiltin="1"/>
    <cellStyle name="20% - Énfasis2" xfId="2" builtinId="34" customBuiltin="1"/>
    <cellStyle name="20% - Énfasis3" xfId="3" builtinId="38" customBuiltin="1"/>
    <cellStyle name="20% - Énfasis4" xfId="4" builtinId="42" customBuiltin="1"/>
    <cellStyle name="20% - Énfasis5" xfId="5" builtinId="46" customBuiltin="1"/>
    <cellStyle name="20% - Énfasis6" xfId="6" builtinId="50" customBuiltin="1"/>
    <cellStyle name="40% - Énfasis1" xfId="7" builtinId="31" customBuiltin="1"/>
    <cellStyle name="40% - Énfasis2" xfId="8" builtinId="35" customBuiltin="1"/>
    <cellStyle name="40% - Énfasis3" xfId="9" builtinId="39" customBuiltin="1"/>
    <cellStyle name="40% - Énfasis4" xfId="10" builtinId="43" customBuiltin="1"/>
    <cellStyle name="40% - Énfasis5" xfId="11" builtinId="47" customBuiltin="1"/>
    <cellStyle name="40% - Énfasis6" xfId="12" builtinId="51" customBuiltin="1"/>
    <cellStyle name="60% - Énfasis1" xfId="13" builtinId="32" customBuiltin="1"/>
    <cellStyle name="60% - Énfasis2" xfId="14" builtinId="36" customBuiltin="1"/>
    <cellStyle name="60% - Énfasis3" xfId="15" builtinId="40" customBuiltin="1"/>
    <cellStyle name="60% - Énfasis4" xfId="16" builtinId="44" customBuiltin="1"/>
    <cellStyle name="60% - Énfasis5" xfId="17" builtinId="48" customBuiltin="1"/>
    <cellStyle name="60% - Énfasis6" xfId="18" builtinId="52" customBuiltin="1"/>
    <cellStyle name="Bueno" xfId="19" builtinId="26" customBuiltin="1"/>
    <cellStyle name="Cálculo" xfId="20" builtinId="22" customBuiltin="1"/>
    <cellStyle name="Celda de comprobación" xfId="21" builtinId="23" customBuiltin="1"/>
    <cellStyle name="Celda vinculada" xfId="22" builtinId="24" customBuiltin="1"/>
    <cellStyle name="Encabezado 1" xfId="23" builtinId="16" customBuiltin="1"/>
    <cellStyle name="Encabezado 4" xfId="24" builtinId="19" customBuiltin="1"/>
    <cellStyle name="Énfasis1" xfId="25" builtinId="29" customBuiltin="1"/>
    <cellStyle name="Énfasis2" xfId="26" builtinId="33" customBuiltin="1"/>
    <cellStyle name="Énfasis3" xfId="27" builtinId="37" customBuiltin="1"/>
    <cellStyle name="Énfasis4" xfId="28" builtinId="41" customBuiltin="1"/>
    <cellStyle name="Énfasis5" xfId="29" builtinId="45" customBuiltin="1"/>
    <cellStyle name="Énfasis6" xfId="30" builtinId="49" customBuiltin="1"/>
    <cellStyle name="Entrada" xfId="31" builtinId="20" customBuiltin="1"/>
    <cellStyle name="Incorrecto" xfId="32" builtinId="27" customBuiltin="1"/>
    <cellStyle name="Millares" xfId="33" builtinId="3"/>
    <cellStyle name="Millares 2" xfId="54" xr:uid="{6539F944-9198-4F0C-B823-9B947737B4CF}"/>
    <cellStyle name="Neutral" xfId="34" builtinId="28" customBuiltin="1"/>
    <cellStyle name="Normal" xfId="0" builtinId="0"/>
    <cellStyle name="Notas" xfId="35" builtinId="10" customBuiltin="1"/>
    <cellStyle name="Porcentaje" xfId="36" builtinId="5"/>
    <cellStyle name="S0" xfId="37" xr:uid="{00000000-0005-0000-0000-000025000000}"/>
    <cellStyle name="S1" xfId="38" xr:uid="{00000000-0005-0000-0000-000026000000}"/>
    <cellStyle name="S10" xfId="39" xr:uid="{00000000-0005-0000-0000-000027000000}"/>
    <cellStyle name="S11" xfId="40" xr:uid="{00000000-0005-0000-0000-000028000000}"/>
    <cellStyle name="S12" xfId="41" xr:uid="{00000000-0005-0000-0000-000029000000}"/>
    <cellStyle name="S13" xfId="42" xr:uid="{00000000-0005-0000-0000-00002A000000}"/>
    <cellStyle name="S6" xfId="43" xr:uid="{00000000-0005-0000-0000-00002B000000}"/>
    <cellStyle name="S7" xfId="44" xr:uid="{00000000-0005-0000-0000-00002C000000}"/>
    <cellStyle name="S8" xfId="45" xr:uid="{00000000-0005-0000-0000-00002D000000}"/>
    <cellStyle name="S9" xfId="46" xr:uid="{00000000-0005-0000-0000-00002E000000}"/>
    <cellStyle name="Salida" xfId="47" builtinId="21" customBuiltin="1"/>
    <cellStyle name="Texto de advertencia" xfId="48" builtinId="11" customBuiltin="1"/>
    <cellStyle name="Texto explicativo" xfId="49" builtinId="53" customBuiltin="1"/>
    <cellStyle name="Título" xfId="50" builtinId="15" customBuiltin="1"/>
    <cellStyle name="Título 2" xfId="51" builtinId="17" customBuiltin="1"/>
    <cellStyle name="Título 3" xfId="52" builtinId="18" customBuiltin="1"/>
    <cellStyle name="Total" xfId="53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R50"/>
  <sheetViews>
    <sheetView tabSelected="1" workbookViewId="0">
      <selection activeCell="B49" sqref="B49"/>
    </sheetView>
  </sheetViews>
  <sheetFormatPr baseColWidth="10" defaultColWidth="11.42578125" defaultRowHeight="14.25" x14ac:dyDescent="0.2"/>
  <cols>
    <col min="1" max="1" width="6.28515625" style="18" customWidth="1"/>
    <col min="2" max="2" width="8.42578125" style="18" customWidth="1"/>
    <col min="3" max="3" width="6.28515625" style="18" customWidth="1"/>
    <col min="4" max="4" width="17.5703125" style="18" customWidth="1"/>
    <col min="5" max="5" width="4.85546875" style="18" customWidth="1"/>
    <col min="6" max="6" width="12" style="18" customWidth="1"/>
    <col min="7" max="7" width="9.5703125" style="18" customWidth="1"/>
    <col min="8" max="8" width="5.7109375" style="18" customWidth="1"/>
    <col min="9" max="9" width="9" style="18" customWidth="1"/>
    <col min="10" max="10" width="18.85546875" style="18" customWidth="1"/>
    <col min="11" max="11" width="18.28515625" style="18" customWidth="1"/>
    <col min="12" max="12" width="11.42578125" style="18" hidden="1" customWidth="1"/>
    <col min="13" max="13" width="13.7109375" style="18" customWidth="1"/>
    <col min="14" max="15" width="11.42578125" style="18" customWidth="1"/>
    <col min="16" max="16384" width="11.42578125" style="18"/>
  </cols>
  <sheetData>
    <row r="1" spans="1:14" ht="19.350000000000001" customHeight="1" x14ac:dyDescent="0.2">
      <c r="A1" s="51" t="s">
        <v>0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51"/>
      <c r="M1" s="51"/>
    </row>
    <row r="2" spans="1:14" ht="19.350000000000001" customHeight="1" x14ac:dyDescent="0.2">
      <c r="A2" s="51" t="s">
        <v>42</v>
      </c>
      <c r="B2" s="51"/>
      <c r="C2" s="51"/>
      <c r="D2" s="51"/>
      <c r="E2" s="51"/>
      <c r="F2" s="51"/>
      <c r="G2" s="51"/>
      <c r="H2" s="51"/>
      <c r="I2" s="51"/>
      <c r="J2" s="51"/>
      <c r="K2" s="51"/>
      <c r="L2" s="51"/>
      <c r="M2" s="51"/>
    </row>
    <row r="3" spans="1:14" ht="19.5" customHeight="1" x14ac:dyDescent="0.2">
      <c r="A3" s="51" t="s">
        <v>49</v>
      </c>
      <c r="B3" s="51"/>
      <c r="C3" s="51"/>
      <c r="D3" s="51"/>
      <c r="E3" s="51"/>
      <c r="F3" s="51"/>
      <c r="G3" s="51"/>
      <c r="H3" s="51"/>
      <c r="I3" s="51"/>
      <c r="J3" s="51"/>
      <c r="K3" s="51"/>
      <c r="L3" s="51"/>
      <c r="M3" s="51"/>
    </row>
    <row r="4" spans="1:14" ht="15.6" customHeight="1" x14ac:dyDescent="0.2">
      <c r="A4" s="50" t="s">
        <v>1</v>
      </c>
      <c r="B4" s="50"/>
      <c r="C4" s="50"/>
      <c r="D4" s="50"/>
      <c r="E4" s="50"/>
      <c r="F4" s="50"/>
      <c r="G4" s="50"/>
      <c r="H4" s="50"/>
      <c r="I4" s="50"/>
      <c r="J4" s="50"/>
      <c r="K4" s="50"/>
      <c r="L4" s="50"/>
      <c r="M4" s="50"/>
    </row>
    <row r="5" spans="1:14" ht="31.5" customHeight="1" x14ac:dyDescent="0.2">
      <c r="A5" s="53" t="s">
        <v>2</v>
      </c>
      <c r="B5" s="53"/>
      <c r="C5" s="53"/>
      <c r="D5" s="53"/>
      <c r="E5" s="53"/>
      <c r="F5" s="53"/>
      <c r="G5" s="53"/>
      <c r="I5" s="25" t="s">
        <v>30</v>
      </c>
      <c r="J5" s="26" t="s">
        <v>50</v>
      </c>
      <c r="K5" s="26" t="s">
        <v>51</v>
      </c>
      <c r="L5" s="27"/>
      <c r="M5" s="26" t="s">
        <v>39</v>
      </c>
    </row>
    <row r="6" spans="1:14" ht="15.6" customHeight="1" x14ac:dyDescent="0.2">
      <c r="A6" s="52" t="s">
        <v>3</v>
      </c>
      <c r="B6" s="52"/>
      <c r="C6" s="52"/>
      <c r="D6" s="52"/>
      <c r="E6" s="52"/>
      <c r="F6" s="52"/>
      <c r="G6" s="52"/>
      <c r="H6" s="52"/>
      <c r="I6" s="28"/>
      <c r="J6" s="19"/>
      <c r="K6" s="19"/>
      <c r="M6" s="19"/>
    </row>
    <row r="7" spans="1:14" ht="15" x14ac:dyDescent="0.2">
      <c r="A7" s="52" t="s">
        <v>4</v>
      </c>
      <c r="B7" s="52"/>
      <c r="C7" s="52"/>
      <c r="D7" s="52"/>
      <c r="E7" s="52"/>
      <c r="F7" s="52"/>
      <c r="G7" s="52"/>
      <c r="H7" s="52"/>
      <c r="I7" s="28"/>
      <c r="J7" s="19"/>
      <c r="K7" s="19"/>
      <c r="M7" s="19"/>
    </row>
    <row r="8" spans="1:14" ht="15.6" customHeight="1" x14ac:dyDescent="0.2">
      <c r="A8" s="52" t="s">
        <v>5</v>
      </c>
      <c r="B8" s="52"/>
      <c r="C8" s="52"/>
      <c r="D8" s="52"/>
      <c r="E8" s="52"/>
      <c r="F8" s="52"/>
      <c r="G8" s="52"/>
      <c r="H8" s="52"/>
      <c r="I8" s="28"/>
      <c r="J8" s="19"/>
      <c r="K8" s="19"/>
      <c r="M8" s="29"/>
    </row>
    <row r="9" spans="1:14" ht="15.6" customHeight="1" x14ac:dyDescent="0.2">
      <c r="A9" s="54" t="s">
        <v>6</v>
      </c>
      <c r="B9" s="54"/>
      <c r="C9" s="54"/>
      <c r="D9" s="54"/>
      <c r="E9" s="54"/>
      <c r="F9" s="54"/>
      <c r="G9" s="54"/>
      <c r="H9" s="54"/>
      <c r="I9" s="30">
        <v>1</v>
      </c>
      <c r="J9" s="31">
        <v>21623828</v>
      </c>
      <c r="K9" s="31">
        <v>24557052</v>
      </c>
      <c r="L9" s="31"/>
      <c r="M9" s="33">
        <f>+(J9-K9)/K9</f>
        <v>-0.11944528194996695</v>
      </c>
      <c r="N9" s="22"/>
    </row>
    <row r="10" spans="1:14" ht="15.6" customHeight="1" x14ac:dyDescent="0.2">
      <c r="A10" s="54" t="s">
        <v>7</v>
      </c>
      <c r="B10" s="54"/>
      <c r="C10" s="54"/>
      <c r="D10" s="54"/>
      <c r="E10" s="54"/>
      <c r="F10" s="54"/>
      <c r="G10" s="54"/>
      <c r="H10" s="54"/>
      <c r="I10" s="30">
        <v>2</v>
      </c>
      <c r="J10" s="31">
        <v>4201889</v>
      </c>
      <c r="K10" s="31">
        <v>4199074</v>
      </c>
      <c r="L10" s="31"/>
      <c r="M10" s="33">
        <f>+(J10-K10)/K10</f>
        <v>6.7038589936733669E-4</v>
      </c>
    </row>
    <row r="11" spans="1:14" ht="15.6" customHeight="1" x14ac:dyDescent="0.2">
      <c r="A11" s="54" t="s">
        <v>8</v>
      </c>
      <c r="B11" s="54"/>
      <c r="C11" s="54"/>
      <c r="D11" s="54"/>
      <c r="E11" s="54"/>
      <c r="F11" s="54"/>
      <c r="G11" s="54"/>
      <c r="H11" s="54"/>
      <c r="I11" s="30">
        <v>3</v>
      </c>
      <c r="J11" s="31">
        <v>38527220</v>
      </c>
      <c r="K11" s="31">
        <v>20620336</v>
      </c>
      <c r="L11" s="31"/>
      <c r="M11" s="33">
        <f>+(J11-K11)/K11</f>
        <v>0.86840893378265027</v>
      </c>
    </row>
    <row r="12" spans="1:14" ht="15.6" customHeight="1" x14ac:dyDescent="0.2">
      <c r="A12" s="52" t="s">
        <v>9</v>
      </c>
      <c r="B12" s="52"/>
      <c r="C12" s="52"/>
      <c r="D12" s="52"/>
      <c r="E12" s="52"/>
      <c r="F12" s="52"/>
      <c r="G12" s="52"/>
      <c r="H12" s="52"/>
      <c r="I12" s="30"/>
      <c r="J12" s="34">
        <f>SUM(J9:J11)</f>
        <v>64352937</v>
      </c>
      <c r="K12" s="34">
        <f>SUM(K9:K11)</f>
        <v>49376462</v>
      </c>
      <c r="M12" s="33">
        <f>+(J12-K12)/K12</f>
        <v>0.30331203155057973</v>
      </c>
    </row>
    <row r="13" spans="1:14" ht="15" x14ac:dyDescent="0.2">
      <c r="A13" s="52" t="s">
        <v>4</v>
      </c>
      <c r="B13" s="52"/>
      <c r="C13" s="52"/>
      <c r="D13" s="52"/>
      <c r="E13" s="52"/>
      <c r="F13" s="52"/>
      <c r="G13" s="52"/>
      <c r="H13" s="52"/>
      <c r="I13" s="30"/>
      <c r="J13" s="19"/>
      <c r="K13" s="19"/>
      <c r="M13" s="33"/>
    </row>
    <row r="14" spans="1:14" ht="15.6" customHeight="1" x14ac:dyDescent="0.2">
      <c r="A14" s="52" t="s">
        <v>10</v>
      </c>
      <c r="B14" s="52"/>
      <c r="C14" s="52"/>
      <c r="D14" s="52"/>
      <c r="E14" s="52"/>
      <c r="F14" s="52"/>
      <c r="G14" s="52"/>
      <c r="H14" s="52"/>
      <c r="I14" s="30"/>
      <c r="J14" s="34">
        <f>+J12</f>
        <v>64352937</v>
      </c>
      <c r="K14" s="34">
        <f>+K12</f>
        <v>49376462</v>
      </c>
      <c r="M14" s="33">
        <f>+(J14-K14)/K14</f>
        <v>0.30331203155057973</v>
      </c>
    </row>
    <row r="15" spans="1:14" ht="15" x14ac:dyDescent="0.2">
      <c r="A15" s="52" t="s">
        <v>4</v>
      </c>
      <c r="B15" s="52"/>
      <c r="C15" s="52"/>
      <c r="D15" s="52"/>
      <c r="E15" s="52"/>
      <c r="F15" s="52"/>
      <c r="G15" s="52"/>
      <c r="H15" s="52"/>
      <c r="I15" s="30"/>
      <c r="J15" s="19"/>
      <c r="K15" s="19"/>
      <c r="M15" s="33"/>
    </row>
    <row r="16" spans="1:14" ht="15.6" customHeight="1" x14ac:dyDescent="0.2">
      <c r="A16" s="52" t="s">
        <v>11</v>
      </c>
      <c r="B16" s="52"/>
      <c r="C16" s="52"/>
      <c r="D16" s="52"/>
      <c r="E16" s="52"/>
      <c r="F16" s="52"/>
      <c r="G16" s="52"/>
      <c r="H16" s="52"/>
      <c r="I16" s="30"/>
      <c r="J16" s="19"/>
      <c r="K16" s="19"/>
      <c r="M16" s="33"/>
    </row>
    <row r="17" spans="1:18" ht="15" x14ac:dyDescent="0.2">
      <c r="A17" s="52" t="s">
        <v>4</v>
      </c>
      <c r="B17" s="52"/>
      <c r="C17" s="52"/>
      <c r="D17" s="52"/>
      <c r="E17" s="52"/>
      <c r="F17" s="52"/>
      <c r="G17" s="52"/>
      <c r="H17" s="52"/>
      <c r="I17" s="30"/>
      <c r="J17" s="19"/>
      <c r="K17" s="19"/>
      <c r="M17" s="33"/>
    </row>
    <row r="18" spans="1:18" ht="15.6" customHeight="1" x14ac:dyDescent="0.2">
      <c r="A18" s="52" t="s">
        <v>12</v>
      </c>
      <c r="B18" s="52"/>
      <c r="C18" s="52"/>
      <c r="D18" s="52"/>
      <c r="E18" s="52"/>
      <c r="F18" s="52"/>
      <c r="G18" s="52"/>
      <c r="H18" s="52"/>
      <c r="I18" s="30"/>
      <c r="J18" s="19"/>
      <c r="K18" s="19"/>
      <c r="M18" s="33"/>
    </row>
    <row r="19" spans="1:18" ht="15.6" customHeight="1" x14ac:dyDescent="0.2">
      <c r="A19" s="54" t="s">
        <v>13</v>
      </c>
      <c r="B19" s="54"/>
      <c r="C19" s="54"/>
      <c r="D19" s="54"/>
      <c r="E19" s="54"/>
      <c r="F19" s="54"/>
      <c r="G19" s="54"/>
      <c r="H19" s="54"/>
      <c r="I19" s="30"/>
      <c r="J19" s="31">
        <v>1858808</v>
      </c>
      <c r="K19" s="31">
        <v>0</v>
      </c>
      <c r="L19" s="31"/>
      <c r="M19" s="33"/>
      <c r="N19" s="22"/>
    </row>
    <row r="20" spans="1:18" ht="15.6" customHeight="1" x14ac:dyDescent="0.2">
      <c r="A20" s="54" t="s">
        <v>14</v>
      </c>
      <c r="B20" s="54"/>
      <c r="C20" s="54"/>
      <c r="D20" s="54"/>
      <c r="E20" s="54"/>
      <c r="F20" s="54"/>
      <c r="G20" s="54"/>
      <c r="H20" s="54"/>
      <c r="I20" s="30">
        <v>4</v>
      </c>
      <c r="J20" s="31">
        <v>6918218</v>
      </c>
      <c r="K20" s="31">
        <v>9604458</v>
      </c>
      <c r="L20" s="31"/>
      <c r="M20" s="33">
        <f>+(J20-K20)/K20</f>
        <v>-0.27968678711490019</v>
      </c>
    </row>
    <row r="21" spans="1:18" ht="15.6" hidden="1" customHeight="1" x14ac:dyDescent="0.2">
      <c r="A21" s="54" t="s">
        <v>32</v>
      </c>
      <c r="B21" s="54"/>
      <c r="C21" s="54"/>
      <c r="D21" s="54"/>
      <c r="E21" s="54"/>
      <c r="F21" s="54"/>
      <c r="G21" s="54"/>
      <c r="H21" s="54"/>
      <c r="I21" s="30"/>
      <c r="K21" s="31"/>
      <c r="L21" s="31"/>
      <c r="M21" s="33"/>
    </row>
    <row r="22" spans="1:18" ht="15.6" customHeight="1" x14ac:dyDescent="0.2">
      <c r="A22" s="54" t="s">
        <v>15</v>
      </c>
      <c r="B22" s="54"/>
      <c r="C22" s="54"/>
      <c r="D22" s="54"/>
      <c r="E22" s="54"/>
      <c r="F22" s="54"/>
      <c r="G22" s="54"/>
      <c r="H22" s="54"/>
      <c r="I22" s="30"/>
      <c r="J22" s="31">
        <v>4686019</v>
      </c>
      <c r="K22" s="31">
        <v>0</v>
      </c>
      <c r="L22" s="32" t="e">
        <f>+(#REF!-K22)/K22</f>
        <v>#REF!</v>
      </c>
      <c r="M22" s="33"/>
    </row>
    <row r="23" spans="1:18" ht="15.6" customHeight="1" x14ac:dyDescent="0.2">
      <c r="A23" s="52" t="s">
        <v>16</v>
      </c>
      <c r="B23" s="52"/>
      <c r="C23" s="52"/>
      <c r="D23" s="52"/>
      <c r="E23" s="52"/>
      <c r="F23" s="52"/>
      <c r="G23" s="52"/>
      <c r="H23" s="52"/>
      <c r="I23" s="37"/>
      <c r="J23" s="34">
        <f>SUM(J19:J22)</f>
        <v>13463045</v>
      </c>
      <c r="K23" s="34">
        <f>SUM(K19:K22)</f>
        <v>9604458</v>
      </c>
      <c r="M23" s="35">
        <f>SUM(M19:M22)</f>
        <v>-0.27968678711490019</v>
      </c>
    </row>
    <row r="24" spans="1:18" ht="15" x14ac:dyDescent="0.2">
      <c r="A24" s="54" t="s">
        <v>4</v>
      </c>
      <c r="B24" s="54"/>
      <c r="C24" s="54"/>
      <c r="D24" s="54"/>
      <c r="E24" s="54"/>
      <c r="F24" s="54"/>
      <c r="G24" s="54"/>
      <c r="H24" s="54"/>
      <c r="I24" s="37"/>
      <c r="J24" s="19"/>
      <c r="K24" s="19"/>
      <c r="M24" s="36"/>
    </row>
    <row r="25" spans="1:18" ht="15.6" customHeight="1" x14ac:dyDescent="0.2">
      <c r="A25" s="52" t="s">
        <v>17</v>
      </c>
      <c r="B25" s="52"/>
      <c r="C25" s="52"/>
      <c r="D25" s="52"/>
      <c r="E25" s="52"/>
      <c r="F25" s="52"/>
      <c r="G25" s="52"/>
      <c r="H25" s="52"/>
      <c r="I25" s="37"/>
      <c r="J25" s="34">
        <f>+J23</f>
        <v>13463045</v>
      </c>
      <c r="K25" s="34">
        <f>+K23</f>
        <v>9604458</v>
      </c>
      <c r="M25" s="35">
        <f>+M23</f>
        <v>-0.27968678711490019</v>
      </c>
    </row>
    <row r="26" spans="1:18" ht="15" x14ac:dyDescent="0.2">
      <c r="A26" s="52" t="s">
        <v>4</v>
      </c>
      <c r="B26" s="52"/>
      <c r="C26" s="52"/>
      <c r="D26" s="52"/>
      <c r="E26" s="52"/>
      <c r="F26" s="52"/>
      <c r="G26" s="52"/>
      <c r="H26" s="52"/>
      <c r="I26" s="37"/>
      <c r="J26" s="19"/>
      <c r="K26" s="19"/>
      <c r="M26" s="36"/>
    </row>
    <row r="27" spans="1:18" ht="15.6" customHeight="1" x14ac:dyDescent="0.2">
      <c r="A27" s="52" t="s">
        <v>18</v>
      </c>
      <c r="B27" s="52"/>
      <c r="C27" s="52"/>
      <c r="D27" s="52"/>
      <c r="E27" s="52"/>
      <c r="F27" s="52"/>
      <c r="G27" s="52"/>
      <c r="H27" s="52"/>
      <c r="I27" s="37"/>
      <c r="J27" s="19"/>
      <c r="K27" s="19"/>
      <c r="M27" s="36"/>
    </row>
    <row r="28" spans="1:18" ht="15.6" customHeight="1" x14ac:dyDescent="0.2">
      <c r="A28" s="54" t="s">
        <v>19</v>
      </c>
      <c r="B28" s="54"/>
      <c r="C28" s="54"/>
      <c r="D28" s="54"/>
      <c r="E28" s="54"/>
      <c r="F28" s="54"/>
      <c r="G28" s="54"/>
      <c r="H28" s="54"/>
      <c r="I28" s="30"/>
      <c r="J28" s="31">
        <v>13851077</v>
      </c>
      <c r="K28" s="31">
        <v>13851077</v>
      </c>
      <c r="M28" s="33">
        <f>+(J28-K28)/K28</f>
        <v>0</v>
      </c>
    </row>
    <row r="29" spans="1:18" ht="15.6" customHeight="1" x14ac:dyDescent="0.2">
      <c r="A29" s="54" t="s">
        <v>20</v>
      </c>
      <c r="B29" s="54"/>
      <c r="C29" s="54"/>
      <c r="D29" s="54"/>
      <c r="E29" s="54"/>
      <c r="F29" s="54"/>
      <c r="G29" s="54"/>
      <c r="H29" s="54"/>
      <c r="I29" s="37"/>
      <c r="J29" s="31">
        <v>25920927</v>
      </c>
      <c r="K29" s="31">
        <v>17717159</v>
      </c>
      <c r="M29" s="33">
        <f>+(J29-K29)/K29</f>
        <v>0.46304082951448367</v>
      </c>
    </row>
    <row r="30" spans="1:18" ht="15.6" customHeight="1" x14ac:dyDescent="0.2">
      <c r="A30" s="54" t="s">
        <v>21</v>
      </c>
      <c r="B30" s="54"/>
      <c r="C30" s="54"/>
      <c r="D30" s="54"/>
      <c r="E30" s="54"/>
      <c r="F30" s="54"/>
      <c r="G30" s="54"/>
      <c r="H30" s="54"/>
      <c r="I30" s="37"/>
      <c r="J30" s="31">
        <v>11117888</v>
      </c>
      <c r="K30" s="31">
        <v>8203768</v>
      </c>
      <c r="M30" s="33">
        <f>+(J30-K30)/K30</f>
        <v>0.35521726114146573</v>
      </c>
      <c r="Q30" s="22"/>
      <c r="R30" s="38"/>
    </row>
    <row r="31" spans="1:18" ht="15.6" customHeight="1" x14ac:dyDescent="0.2">
      <c r="A31" s="52" t="s">
        <v>22</v>
      </c>
      <c r="B31" s="52"/>
      <c r="C31" s="52"/>
      <c r="D31" s="52"/>
      <c r="E31" s="52"/>
      <c r="F31" s="52"/>
      <c r="G31" s="52"/>
      <c r="H31" s="52"/>
      <c r="I31" s="37"/>
      <c r="J31" s="34">
        <f>SUM(J28:J30)</f>
        <v>50889892</v>
      </c>
      <c r="K31" s="34">
        <f>SUM(K28:K30)</f>
        <v>39772004</v>
      </c>
      <c r="M31" s="35">
        <f>+(J31-K31)/K31</f>
        <v>0.27954055319918003</v>
      </c>
    </row>
    <row r="32" spans="1:18" ht="15" x14ac:dyDescent="0.25">
      <c r="A32" s="52" t="s">
        <v>4</v>
      </c>
      <c r="B32" s="52"/>
      <c r="C32" s="52"/>
      <c r="D32" s="52"/>
      <c r="E32" s="52"/>
      <c r="F32" s="52"/>
      <c r="G32" s="52"/>
      <c r="H32" s="52"/>
      <c r="I32" s="37"/>
      <c r="J32" s="39"/>
      <c r="K32" s="39"/>
      <c r="M32" s="40"/>
    </row>
    <row r="33" spans="1:18" ht="15.6" customHeight="1" x14ac:dyDescent="0.2">
      <c r="A33" s="52" t="s">
        <v>23</v>
      </c>
      <c r="B33" s="52"/>
      <c r="C33" s="52"/>
      <c r="D33" s="52"/>
      <c r="E33" s="52"/>
      <c r="F33" s="52"/>
      <c r="G33" s="52"/>
      <c r="H33" s="52"/>
      <c r="I33" s="37"/>
      <c r="J33" s="34">
        <f>+J25+J31</f>
        <v>64352937</v>
      </c>
      <c r="K33" s="34">
        <v>49376462</v>
      </c>
      <c r="L33" s="22">
        <f>+J33-J14</f>
        <v>0</v>
      </c>
      <c r="M33" s="35">
        <f>+(J33-K33)/K33</f>
        <v>0.30331203155057973</v>
      </c>
      <c r="N33" s="22"/>
      <c r="O33" s="22"/>
      <c r="P33" s="22"/>
      <c r="Q33" s="22"/>
      <c r="R33" s="22"/>
    </row>
    <row r="34" spans="1:18" ht="15" x14ac:dyDescent="0.2">
      <c r="A34" s="41" t="s">
        <v>2</v>
      </c>
      <c r="B34" s="37"/>
      <c r="C34" s="37"/>
      <c r="D34" s="37"/>
      <c r="E34" s="37"/>
      <c r="F34" s="37"/>
      <c r="G34" s="37"/>
      <c r="H34" s="37"/>
      <c r="I34" s="37"/>
      <c r="J34" s="42"/>
      <c r="K34" s="42"/>
      <c r="L34" s="22">
        <f>+K33-K14</f>
        <v>0</v>
      </c>
      <c r="M34" s="37"/>
      <c r="O34" s="22"/>
      <c r="P34" s="22"/>
    </row>
    <row r="35" spans="1:18" ht="15" x14ac:dyDescent="0.2">
      <c r="M35" s="37"/>
    </row>
    <row r="36" spans="1:18" ht="10.7" customHeight="1" x14ac:dyDescent="0.2">
      <c r="A36" s="19"/>
      <c r="B36" s="43"/>
      <c r="C36" s="28"/>
      <c r="D36" s="28"/>
      <c r="E36" s="28"/>
      <c r="F36" s="28"/>
      <c r="G36" s="28"/>
      <c r="H36" s="28"/>
      <c r="I36" s="28"/>
      <c r="J36" s="44"/>
      <c r="K36" s="44"/>
      <c r="M36" s="37"/>
    </row>
    <row r="37" spans="1:18" ht="10.7" customHeight="1" x14ac:dyDescent="0.2">
      <c r="A37" s="19"/>
      <c r="B37" s="43"/>
      <c r="C37" s="28"/>
      <c r="D37" s="28"/>
      <c r="E37" s="28"/>
      <c r="F37" s="28"/>
      <c r="G37" s="28"/>
      <c r="H37" s="28"/>
      <c r="I37" s="28"/>
      <c r="J37" s="28"/>
      <c r="K37" s="28"/>
      <c r="M37" s="37"/>
    </row>
    <row r="38" spans="1:18" ht="10.7" customHeight="1" x14ac:dyDescent="0.2">
      <c r="A38" s="45"/>
      <c r="B38" s="46"/>
      <c r="C38" s="47"/>
      <c r="D38" s="47"/>
      <c r="E38" s="47"/>
      <c r="F38" s="47"/>
      <c r="G38" s="28"/>
      <c r="H38" s="47"/>
      <c r="I38" s="47"/>
      <c r="J38" s="47"/>
      <c r="K38" s="47"/>
      <c r="M38" s="37"/>
    </row>
    <row r="39" spans="1:18" ht="15.75" customHeight="1" x14ac:dyDescent="0.2">
      <c r="A39" s="19"/>
      <c r="B39" s="56" t="s">
        <v>37</v>
      </c>
      <c r="C39" s="56"/>
      <c r="D39" s="56"/>
      <c r="E39" s="56"/>
      <c r="F39" s="37"/>
      <c r="G39" s="58" t="s">
        <v>44</v>
      </c>
      <c r="H39" s="58"/>
      <c r="I39" s="58"/>
      <c r="J39" s="58"/>
      <c r="K39" s="58"/>
      <c r="M39" s="37"/>
    </row>
    <row r="40" spans="1:18" ht="15.75" customHeight="1" x14ac:dyDescent="0.2">
      <c r="A40" s="19"/>
      <c r="B40" s="57" t="s">
        <v>43</v>
      </c>
      <c r="C40" s="57"/>
      <c r="D40" s="57"/>
      <c r="E40" s="57"/>
      <c r="F40" s="28"/>
      <c r="G40" s="57" t="s">
        <v>41</v>
      </c>
      <c r="H40" s="57"/>
      <c r="I40" s="57"/>
      <c r="J40" s="57"/>
      <c r="K40" s="57"/>
      <c r="M40" s="37"/>
      <c r="N40" s="22"/>
    </row>
    <row r="41" spans="1:18" ht="15" x14ac:dyDescent="0.2">
      <c r="A41" s="19"/>
      <c r="B41" s="19"/>
      <c r="C41" s="19"/>
      <c r="D41" s="57" t="s">
        <v>2</v>
      </c>
      <c r="E41" s="57"/>
      <c r="F41" s="57"/>
      <c r="G41" s="57"/>
      <c r="H41" s="57"/>
      <c r="I41" s="57"/>
      <c r="J41" s="57"/>
      <c r="K41" s="57"/>
      <c r="M41" s="37"/>
      <c r="N41" s="22"/>
      <c r="O41" s="22"/>
    </row>
    <row r="42" spans="1:18" ht="15" x14ac:dyDescent="0.2">
      <c r="A42" s="19"/>
      <c r="B42" s="19"/>
      <c r="C42" s="19"/>
      <c r="D42" s="48"/>
      <c r="E42" s="28"/>
      <c r="F42" s="28"/>
      <c r="G42" s="48"/>
      <c r="H42" s="28"/>
      <c r="I42" s="28"/>
      <c r="J42" s="28"/>
      <c r="K42" s="28"/>
      <c r="M42" s="37"/>
      <c r="N42" s="22"/>
      <c r="O42" s="22"/>
    </row>
    <row r="43" spans="1:18" ht="15.6" customHeight="1" x14ac:dyDescent="0.2">
      <c r="A43" s="52" t="s">
        <v>24</v>
      </c>
      <c r="B43" s="52"/>
      <c r="C43" s="52"/>
      <c r="D43" s="52"/>
      <c r="E43" s="52"/>
      <c r="F43" s="52"/>
      <c r="G43" s="52"/>
      <c r="H43" s="52"/>
      <c r="I43" s="52"/>
      <c r="J43" s="52"/>
      <c r="K43" s="52"/>
      <c r="M43" s="37"/>
      <c r="N43" s="22"/>
      <c r="O43" s="22"/>
    </row>
    <row r="44" spans="1:18" ht="15" x14ac:dyDescent="0.2">
      <c r="A44" s="19"/>
      <c r="B44" s="19"/>
      <c r="C44" s="19"/>
      <c r="D44" s="48"/>
      <c r="E44" s="28"/>
      <c r="F44" s="28"/>
      <c r="G44" s="48"/>
      <c r="H44" s="28"/>
      <c r="I44" s="28"/>
      <c r="J44" s="28"/>
      <c r="K44" s="28"/>
      <c r="M44" s="37"/>
      <c r="N44" s="22"/>
      <c r="O44" s="22"/>
    </row>
    <row r="45" spans="1:18" ht="14.1" customHeight="1" x14ac:dyDescent="0.2">
      <c r="A45" s="55" t="s">
        <v>57</v>
      </c>
      <c r="B45" s="55"/>
      <c r="C45" s="55"/>
      <c r="D45" s="55"/>
      <c r="E45" s="55"/>
      <c r="F45" s="55"/>
      <c r="G45" s="55"/>
      <c r="H45" s="55"/>
      <c r="I45" s="55"/>
      <c r="J45" s="55"/>
      <c r="K45" s="55"/>
      <c r="L45" s="19"/>
    </row>
    <row r="46" spans="1:18" ht="14.1" customHeight="1" x14ac:dyDescent="0.2">
      <c r="A46" s="55" t="s">
        <v>55</v>
      </c>
      <c r="B46" s="55"/>
      <c r="C46" s="55"/>
      <c r="D46" s="55"/>
      <c r="E46" s="55"/>
      <c r="F46" s="55"/>
      <c r="G46" s="55"/>
      <c r="H46" s="55"/>
      <c r="I46" s="55"/>
      <c r="J46" s="55"/>
      <c r="K46" s="55"/>
      <c r="L46" s="19"/>
    </row>
    <row r="47" spans="1:18" ht="19.5" customHeight="1" x14ac:dyDescent="0.2">
      <c r="A47" s="55" t="s">
        <v>52</v>
      </c>
      <c r="B47" s="55"/>
      <c r="C47" s="55"/>
      <c r="D47" s="55"/>
      <c r="E47" s="55"/>
      <c r="F47" s="55"/>
      <c r="G47" s="55"/>
      <c r="H47" s="55"/>
      <c r="I47" s="55"/>
      <c r="J47" s="55"/>
      <c r="K47" s="55"/>
      <c r="L47" s="19"/>
    </row>
    <row r="48" spans="1:18" ht="30" customHeight="1" x14ac:dyDescent="0.2">
      <c r="A48" s="55" t="s">
        <v>58</v>
      </c>
      <c r="B48" s="55"/>
      <c r="C48" s="55"/>
      <c r="D48" s="55"/>
      <c r="E48" s="55"/>
      <c r="F48" s="55"/>
      <c r="G48" s="55"/>
      <c r="H48" s="55"/>
      <c r="I48" s="55"/>
      <c r="J48" s="55"/>
      <c r="K48" s="55"/>
    </row>
    <row r="49" spans="1:1" x14ac:dyDescent="0.2">
      <c r="A49" s="18" t="s">
        <v>59</v>
      </c>
    </row>
    <row r="50" spans="1:1" x14ac:dyDescent="0.2">
      <c r="A50" s="18" t="s">
        <v>56</v>
      </c>
    </row>
  </sheetData>
  <mergeCells count="44">
    <mergeCell ref="A47:K47"/>
    <mergeCell ref="A46:K46"/>
    <mergeCell ref="B39:E39"/>
    <mergeCell ref="B40:E40"/>
    <mergeCell ref="A45:K45"/>
    <mergeCell ref="A43:K43"/>
    <mergeCell ref="G41:K41"/>
    <mergeCell ref="D41:F41"/>
    <mergeCell ref="G39:K39"/>
    <mergeCell ref="G40:K40"/>
    <mergeCell ref="A32:H32"/>
    <mergeCell ref="A25:H25"/>
    <mergeCell ref="A29:H29"/>
    <mergeCell ref="A30:H30"/>
    <mergeCell ref="A31:H31"/>
    <mergeCell ref="A48:K48"/>
    <mergeCell ref="A7:H7"/>
    <mergeCell ref="A8:H8"/>
    <mergeCell ref="A9:H9"/>
    <mergeCell ref="A10:H10"/>
    <mergeCell ref="A16:H16"/>
    <mergeCell ref="A15:H15"/>
    <mergeCell ref="A11:H11"/>
    <mergeCell ref="A12:H12"/>
    <mergeCell ref="A13:H13"/>
    <mergeCell ref="A14:H14"/>
    <mergeCell ref="A33:H33"/>
    <mergeCell ref="A26:H26"/>
    <mergeCell ref="A27:H27"/>
    <mergeCell ref="A24:H24"/>
    <mergeCell ref="A28:H28"/>
    <mergeCell ref="A20:H20"/>
    <mergeCell ref="A22:H22"/>
    <mergeCell ref="A23:H23"/>
    <mergeCell ref="A17:H17"/>
    <mergeCell ref="A18:H18"/>
    <mergeCell ref="A19:H19"/>
    <mergeCell ref="A21:H21"/>
    <mergeCell ref="A4:M4"/>
    <mergeCell ref="A1:M1"/>
    <mergeCell ref="A3:M3"/>
    <mergeCell ref="A2:M2"/>
    <mergeCell ref="A6:H6"/>
    <mergeCell ref="A5:G5"/>
  </mergeCells>
  <pageMargins left="0.98425196850393704" right="0.19685039370078741" top="1.1811023622047245" bottom="0.39370078740157483" header="0" footer="0"/>
  <pageSetup scale="71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P31"/>
  <sheetViews>
    <sheetView showGridLines="0" workbookViewId="0">
      <selection activeCell="I34" sqref="I34"/>
    </sheetView>
  </sheetViews>
  <sheetFormatPr baseColWidth="10" defaultColWidth="11.42578125" defaultRowHeight="14.25" x14ac:dyDescent="0.2"/>
  <cols>
    <col min="1" max="1" width="6.28515625" style="1" customWidth="1"/>
    <col min="2" max="2" width="10.85546875" style="1" customWidth="1"/>
    <col min="3" max="3" width="2.85546875" style="1" customWidth="1"/>
    <col min="4" max="4" width="18.7109375" style="1" customWidth="1"/>
    <col min="5" max="5" width="3.28515625" style="1" customWidth="1"/>
    <col min="6" max="6" width="12.5703125" style="1" customWidth="1"/>
    <col min="7" max="7" width="9.140625" style="1" customWidth="1"/>
    <col min="8" max="8" width="17.5703125" style="1" customWidth="1"/>
    <col min="9" max="9" width="19.140625" style="1" customWidth="1"/>
    <col min="10" max="11" width="6.7109375" style="1" hidden="1" customWidth="1"/>
    <col min="12" max="12" width="1.7109375" style="1" hidden="1" customWidth="1"/>
    <col min="13" max="16384" width="11.42578125" style="1"/>
  </cols>
  <sheetData>
    <row r="1" spans="1:15" ht="19.350000000000001" customHeight="1" x14ac:dyDescent="0.2">
      <c r="A1" s="62" t="s">
        <v>0</v>
      </c>
      <c r="B1" s="62"/>
      <c r="C1" s="62"/>
      <c r="D1" s="62"/>
      <c r="E1" s="62"/>
      <c r="F1" s="62"/>
      <c r="G1" s="62"/>
      <c r="H1" s="62"/>
      <c r="I1" s="62"/>
      <c r="J1" s="62"/>
      <c r="K1" s="62"/>
      <c r="L1" s="62"/>
      <c r="M1" s="62"/>
    </row>
    <row r="2" spans="1:15" ht="19.350000000000001" customHeight="1" x14ac:dyDescent="0.2">
      <c r="A2" s="62" t="s">
        <v>42</v>
      </c>
      <c r="B2" s="62"/>
      <c r="C2" s="62"/>
      <c r="D2" s="62"/>
      <c r="E2" s="62"/>
      <c r="F2" s="62"/>
      <c r="G2" s="62"/>
      <c r="H2" s="62"/>
      <c r="I2" s="62"/>
      <c r="J2" s="62"/>
      <c r="K2" s="62"/>
      <c r="L2" s="62"/>
      <c r="M2" s="62"/>
    </row>
    <row r="3" spans="1:15" ht="21.2" customHeight="1" x14ac:dyDescent="0.2">
      <c r="A3" s="67" t="s">
        <v>46</v>
      </c>
      <c r="B3" s="67"/>
      <c r="C3" s="67"/>
      <c r="D3" s="67"/>
      <c r="E3" s="67"/>
      <c r="F3" s="67"/>
      <c r="G3" s="67"/>
      <c r="H3" s="67"/>
      <c r="I3" s="67"/>
      <c r="J3" s="67"/>
      <c r="K3" s="67"/>
      <c r="L3" s="67"/>
      <c r="M3" s="67"/>
    </row>
    <row r="4" spans="1:15" ht="19.5" customHeight="1" x14ac:dyDescent="0.2">
      <c r="A4" s="68" t="s">
        <v>1</v>
      </c>
      <c r="B4" s="68"/>
      <c r="C4" s="68"/>
      <c r="D4" s="68"/>
      <c r="E4" s="68"/>
      <c r="F4" s="68"/>
      <c r="G4" s="68"/>
      <c r="H4" s="68"/>
      <c r="I4" s="68"/>
      <c r="J4" s="68"/>
      <c r="K4" s="68"/>
      <c r="L4" s="68"/>
      <c r="M4" s="68"/>
    </row>
    <row r="5" spans="1:15" ht="36" customHeight="1" x14ac:dyDescent="0.2">
      <c r="A5" s="64" t="s">
        <v>2</v>
      </c>
      <c r="B5" s="64"/>
      <c r="C5" s="64"/>
      <c r="D5" s="64"/>
      <c r="E5" s="64"/>
      <c r="F5" s="13" t="s">
        <v>2</v>
      </c>
      <c r="G5" s="3" t="s">
        <v>30</v>
      </c>
      <c r="H5" s="20" t="s">
        <v>47</v>
      </c>
      <c r="I5" s="21" t="s">
        <v>48</v>
      </c>
      <c r="J5" s="65" t="s">
        <v>40</v>
      </c>
      <c r="K5" s="64"/>
      <c r="L5" s="3" t="s">
        <v>36</v>
      </c>
      <c r="M5" s="14" t="s">
        <v>38</v>
      </c>
    </row>
    <row r="6" spans="1:15" ht="14.1" customHeight="1" x14ac:dyDescent="0.2">
      <c r="A6" s="61" t="s">
        <v>29</v>
      </c>
      <c r="B6" s="61"/>
      <c r="C6" s="61"/>
      <c r="D6" s="61"/>
      <c r="E6" s="61"/>
      <c r="F6" s="61"/>
      <c r="G6" s="5">
        <v>1</v>
      </c>
      <c r="H6" s="6">
        <v>50359913</v>
      </c>
      <c r="I6" s="6">
        <v>42275000</v>
      </c>
      <c r="J6" s="66">
        <v>0</v>
      </c>
      <c r="K6" s="66"/>
      <c r="L6" s="8" t="s">
        <v>34</v>
      </c>
      <c r="M6" s="23">
        <f>+(H6-I6)/I6</f>
        <v>0.19124572442341808</v>
      </c>
      <c r="N6" s="2"/>
    </row>
    <row r="7" spans="1:15" ht="15" x14ac:dyDescent="0.2">
      <c r="A7" s="61" t="s">
        <v>28</v>
      </c>
      <c r="B7" s="61"/>
      <c r="C7" s="61"/>
      <c r="D7" s="61"/>
      <c r="E7" s="61"/>
      <c r="F7" s="61"/>
      <c r="G7" s="5"/>
      <c r="H7" s="7" t="s">
        <v>2</v>
      </c>
      <c r="I7" s="7" t="s">
        <v>2</v>
      </c>
      <c r="L7" s="8"/>
      <c r="M7" s="23"/>
    </row>
    <row r="8" spans="1:15" ht="15" x14ac:dyDescent="0.2">
      <c r="A8" s="61" t="s">
        <v>27</v>
      </c>
      <c r="B8" s="61"/>
      <c r="C8" s="61"/>
      <c r="D8" s="61"/>
      <c r="E8" s="61"/>
      <c r="F8" s="61"/>
      <c r="G8" s="5">
        <v>2</v>
      </c>
      <c r="H8" s="6">
        <v>186322</v>
      </c>
      <c r="I8" s="6">
        <v>245549</v>
      </c>
      <c r="J8" s="63">
        <v>14167</v>
      </c>
      <c r="K8" s="63"/>
      <c r="L8" s="8">
        <v>19076</v>
      </c>
      <c r="M8" s="23">
        <f>+(H8-I8)/I8</f>
        <v>-0.24120236694101788</v>
      </c>
    </row>
    <row r="9" spans="1:15" ht="15" x14ac:dyDescent="0.2">
      <c r="A9" s="61" t="s">
        <v>26</v>
      </c>
      <c r="B9" s="61"/>
      <c r="C9" s="61"/>
      <c r="D9" s="61"/>
      <c r="E9" s="61"/>
      <c r="F9" s="61"/>
      <c r="G9" s="5">
        <v>3</v>
      </c>
      <c r="H9" s="6">
        <v>38811646</v>
      </c>
      <c r="I9" s="6">
        <v>33898552</v>
      </c>
      <c r="J9" s="63">
        <v>0</v>
      </c>
      <c r="K9" s="63"/>
      <c r="L9" s="8">
        <v>290000</v>
      </c>
      <c r="M9" s="23">
        <f t="shared" ref="M9:M10" si="0">+(H9-I9)/I9</f>
        <v>0.14493521729187725</v>
      </c>
      <c r="O9" s="2"/>
    </row>
    <row r="10" spans="1:15" ht="15" x14ac:dyDescent="0.2">
      <c r="A10" s="61" t="s">
        <v>25</v>
      </c>
      <c r="B10" s="61"/>
      <c r="C10" s="61"/>
      <c r="D10" s="61"/>
      <c r="E10" s="61"/>
      <c r="F10" s="61"/>
      <c r="G10" s="5">
        <v>4</v>
      </c>
      <c r="H10" s="6">
        <v>616700</v>
      </c>
      <c r="I10" s="6">
        <v>418229</v>
      </c>
      <c r="J10" s="63">
        <v>13142</v>
      </c>
      <c r="K10" s="63"/>
      <c r="L10" s="8">
        <v>11948</v>
      </c>
      <c r="M10" s="23">
        <f t="shared" si="0"/>
        <v>0.47455102348235056</v>
      </c>
    </row>
    <row r="11" spans="1:15" ht="15" x14ac:dyDescent="0.2">
      <c r="A11" s="4"/>
      <c r="B11" s="4"/>
      <c r="C11" s="4"/>
      <c r="D11" s="4"/>
      <c r="E11" s="4"/>
      <c r="F11" s="4"/>
      <c r="G11" s="9"/>
      <c r="H11" s="6"/>
      <c r="I11" s="6"/>
      <c r="J11" s="7"/>
      <c r="K11" s="7"/>
      <c r="L11" s="8"/>
      <c r="M11" s="24"/>
    </row>
    <row r="12" spans="1:15" ht="15" x14ac:dyDescent="0.2">
      <c r="A12" s="61" t="s">
        <v>33</v>
      </c>
      <c r="B12" s="61"/>
      <c r="C12" s="61"/>
      <c r="D12" s="61"/>
      <c r="E12" s="61"/>
      <c r="F12" s="61"/>
      <c r="G12" s="4"/>
      <c r="H12" s="10">
        <f>+H6+H8-H9-H10-1</f>
        <v>11117888</v>
      </c>
      <c r="I12" s="10">
        <f>+I6+I8-I9-I10-1</f>
        <v>8203767</v>
      </c>
      <c r="J12" s="69">
        <f>+J6+J8-J9-J10</f>
        <v>1025</v>
      </c>
      <c r="K12" s="69"/>
      <c r="L12" s="10">
        <f>+L6+L8-L9-L10</f>
        <v>-282872</v>
      </c>
      <c r="M12" s="23">
        <f>+(H12-I12)/I12</f>
        <v>0.3552174263359747</v>
      </c>
      <c r="N12" s="2"/>
    </row>
    <row r="13" spans="1:15" hidden="1" x14ac:dyDescent="0.2">
      <c r="A13" s="61" t="s">
        <v>2</v>
      </c>
      <c r="B13" s="61"/>
      <c r="C13" s="61"/>
      <c r="D13" s="61"/>
      <c r="E13" s="61"/>
      <c r="F13" s="61"/>
      <c r="G13" s="4"/>
      <c r="H13" s="7" t="s">
        <v>2</v>
      </c>
      <c r="I13" s="7" t="s">
        <v>2</v>
      </c>
      <c r="J13" s="61" t="s">
        <v>2</v>
      </c>
      <c r="K13" s="61"/>
      <c r="L13" s="61"/>
      <c r="M13" s="24"/>
    </row>
    <row r="14" spans="1:15" ht="28.5" hidden="1" x14ac:dyDescent="0.2">
      <c r="A14" s="4" t="s">
        <v>31</v>
      </c>
      <c r="B14" s="4"/>
      <c r="C14" s="4"/>
      <c r="D14" s="4"/>
      <c r="E14" s="4"/>
      <c r="F14" s="4"/>
      <c r="G14" s="4"/>
      <c r="H14" s="8">
        <v>0</v>
      </c>
      <c r="I14" s="8">
        <v>0</v>
      </c>
      <c r="J14" s="5">
        <v>0</v>
      </c>
      <c r="K14" s="5">
        <v>0</v>
      </c>
      <c r="L14" s="7">
        <v>0</v>
      </c>
      <c r="M14" s="24"/>
    </row>
    <row r="15" spans="1:15" x14ac:dyDescent="0.2">
      <c r="A15" s="4"/>
      <c r="B15" s="4"/>
      <c r="C15" s="4"/>
      <c r="D15" s="4"/>
      <c r="E15" s="4"/>
      <c r="F15" s="4"/>
      <c r="G15" s="4"/>
      <c r="H15" s="7"/>
      <c r="I15" s="7"/>
      <c r="J15" s="4"/>
      <c r="K15" s="4"/>
      <c r="L15" s="4"/>
      <c r="M15" s="24"/>
    </row>
    <row r="16" spans="1:15" ht="15" x14ac:dyDescent="0.2">
      <c r="A16" s="70"/>
      <c r="B16" s="70"/>
      <c r="C16" s="70"/>
      <c r="D16" s="70"/>
      <c r="E16" s="70"/>
      <c r="F16" s="70"/>
      <c r="G16" s="9"/>
      <c r="H16" s="49"/>
      <c r="I16" s="11"/>
      <c r="J16" s="5">
        <f>+J12-J14</f>
        <v>1025</v>
      </c>
      <c r="K16" s="5">
        <f>+K12-K14</f>
        <v>0</v>
      </c>
      <c r="L16" s="11">
        <f>+L12-L14</f>
        <v>-282872</v>
      </c>
      <c r="M16" s="23"/>
    </row>
    <row r="17" spans="1:16" x14ac:dyDescent="0.2">
      <c r="A17" s="4"/>
      <c r="B17" s="4"/>
      <c r="C17" s="4"/>
      <c r="D17" s="4"/>
      <c r="E17" s="4"/>
      <c r="F17" s="4"/>
      <c r="G17" s="4"/>
      <c r="H17" s="7"/>
      <c r="I17" s="7"/>
      <c r="J17" s="4"/>
      <c r="K17" s="4"/>
      <c r="L17" s="4"/>
      <c r="N17" s="6"/>
    </row>
    <row r="18" spans="1:16" ht="15" hidden="1" x14ac:dyDescent="0.2">
      <c r="A18" s="61" t="s">
        <v>24</v>
      </c>
      <c r="B18" s="61"/>
      <c r="C18" s="61"/>
      <c r="D18" s="61"/>
      <c r="E18" s="61"/>
      <c r="F18" s="61"/>
      <c r="G18" s="4"/>
      <c r="H18" s="12" t="s">
        <v>2</v>
      </c>
      <c r="I18" s="12" t="s">
        <v>2</v>
      </c>
      <c r="J18" s="61" t="s">
        <v>2</v>
      </c>
      <c r="K18" s="61"/>
      <c r="L18" s="61"/>
    </row>
    <row r="19" spans="1:16" hidden="1" x14ac:dyDescent="0.2">
      <c r="A19" s="61"/>
      <c r="B19" s="61"/>
      <c r="C19" s="61"/>
      <c r="D19" s="61"/>
      <c r="E19" s="61"/>
      <c r="F19" s="61"/>
      <c r="G19" s="4"/>
      <c r="H19" s="61" t="s">
        <v>2</v>
      </c>
      <c r="I19" s="61"/>
      <c r="J19" s="61"/>
      <c r="K19" s="61"/>
      <c r="L19" s="61"/>
    </row>
    <row r="20" spans="1:16" hidden="1" x14ac:dyDescent="0.2">
      <c r="A20" s="4" t="s">
        <v>2</v>
      </c>
      <c r="B20" s="66" t="s">
        <v>35</v>
      </c>
      <c r="C20" s="66"/>
      <c r="D20" s="66"/>
      <c r="E20" s="66"/>
      <c r="F20" s="66"/>
      <c r="G20" s="66"/>
      <c r="H20" s="66"/>
      <c r="I20" s="66"/>
      <c r="J20" s="66"/>
      <c r="K20" s="66"/>
      <c r="L20" s="66"/>
    </row>
    <row r="21" spans="1:16" x14ac:dyDescent="0.2">
      <c r="A21" s="15"/>
      <c r="B21" s="15"/>
      <c r="C21" s="15"/>
      <c r="D21" s="15"/>
      <c r="G21" s="15"/>
      <c r="H21" s="15"/>
      <c r="I21" s="15"/>
      <c r="J21" s="15"/>
      <c r="K21" s="15"/>
    </row>
    <row r="22" spans="1:16" ht="15" customHeight="1" x14ac:dyDescent="0.2">
      <c r="A22" s="59" t="s">
        <v>37</v>
      </c>
      <c r="B22" s="59"/>
      <c r="C22" s="59"/>
      <c r="D22" s="59"/>
      <c r="E22" s="59"/>
      <c r="F22" s="16"/>
      <c r="G22" s="59" t="s">
        <v>44</v>
      </c>
      <c r="H22" s="59"/>
      <c r="I22" s="59"/>
      <c r="J22" s="16"/>
    </row>
    <row r="23" spans="1:16" ht="14.25" customHeight="1" x14ac:dyDescent="0.2">
      <c r="A23" s="60" t="s">
        <v>43</v>
      </c>
      <c r="B23" s="60"/>
      <c r="C23" s="60"/>
      <c r="D23" s="60"/>
      <c r="E23" s="60"/>
      <c r="G23" s="60" t="s">
        <v>41</v>
      </c>
      <c r="H23" s="60"/>
      <c r="I23" s="60"/>
      <c r="J23" s="17"/>
    </row>
    <row r="24" spans="1:16" x14ac:dyDescent="0.2">
      <c r="D24" s="60" t="s">
        <v>2</v>
      </c>
      <c r="E24" s="60"/>
      <c r="F24" s="60"/>
      <c r="G24" s="60"/>
      <c r="H24" s="60"/>
      <c r="I24" s="60"/>
      <c r="J24" s="17"/>
    </row>
    <row r="27" spans="1:16" x14ac:dyDescent="0.2">
      <c r="A27" s="1" t="s">
        <v>53</v>
      </c>
    </row>
    <row r="28" spans="1:16" x14ac:dyDescent="0.2">
      <c r="A28" s="1" t="s">
        <v>54</v>
      </c>
    </row>
    <row r="29" spans="1:16" ht="14.45" customHeight="1" x14ac:dyDescent="0.2">
      <c r="A29" s="1" t="s">
        <v>61</v>
      </c>
      <c r="O29" s="2"/>
      <c r="P29" s="2"/>
    </row>
    <row r="30" spans="1:16" x14ac:dyDescent="0.2">
      <c r="A30" s="1" t="s">
        <v>60</v>
      </c>
    </row>
    <row r="31" spans="1:16" x14ac:dyDescent="0.2">
      <c r="A31" s="1" t="s">
        <v>45</v>
      </c>
    </row>
  </sheetData>
  <mergeCells count="30">
    <mergeCell ref="B20:L20"/>
    <mergeCell ref="J9:K9"/>
    <mergeCell ref="A10:F10"/>
    <mergeCell ref="J10:K10"/>
    <mergeCell ref="A13:F13"/>
    <mergeCell ref="A18:F19"/>
    <mergeCell ref="A12:F12"/>
    <mergeCell ref="J12:K12"/>
    <mergeCell ref="J18:L19"/>
    <mergeCell ref="J13:L13"/>
    <mergeCell ref="A16:F16"/>
    <mergeCell ref="A7:F7"/>
    <mergeCell ref="A1:M1"/>
    <mergeCell ref="H19:I19"/>
    <mergeCell ref="A8:F8"/>
    <mergeCell ref="J8:K8"/>
    <mergeCell ref="A9:F9"/>
    <mergeCell ref="A5:E5"/>
    <mergeCell ref="J5:K5"/>
    <mergeCell ref="A6:F6"/>
    <mergeCell ref="J6:K6"/>
    <mergeCell ref="A2:M2"/>
    <mergeCell ref="A3:M3"/>
    <mergeCell ref="A4:M4"/>
    <mergeCell ref="G22:I22"/>
    <mergeCell ref="G23:I23"/>
    <mergeCell ref="G24:I24"/>
    <mergeCell ref="A22:E22"/>
    <mergeCell ref="A23:E23"/>
    <mergeCell ref="D24:F24"/>
  </mergeCells>
  <pageMargins left="0.78740157480314965" right="0.39370078740157483" top="0.98425196850393704" bottom="0.59055118110236227" header="0" footer="0"/>
  <pageSetup scale="92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2</vt:i4>
      </vt:variant>
    </vt:vector>
  </HeadingPairs>
  <TitlesOfParts>
    <vt:vector size="4" baseType="lpstr">
      <vt:lpstr>ESF DIC</vt:lpstr>
      <vt:lpstr>ERI DIC</vt:lpstr>
      <vt:lpstr>'ERI DIC'!Área_de_impresión</vt:lpstr>
      <vt:lpstr>'ESF DIC'!Área_de_impresión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Estado de la situación financiera</dc:title>
  <dc:creator>Helisa Gw</dc:creator>
  <cp:lastModifiedBy>Jur-Direccion</cp:lastModifiedBy>
  <cp:lastPrinted>2023-11-17T14:31:59Z</cp:lastPrinted>
  <dcterms:created xsi:type="dcterms:W3CDTF">2021-05-25T03:57:17Z</dcterms:created>
  <dcterms:modified xsi:type="dcterms:W3CDTF">2026-04-28T18:09:56Z</dcterms:modified>
</cp:coreProperties>
</file>